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160" yWindow="405" windowWidth="23550" windowHeight="11985" tabRatio="598"/>
  </bookViews>
  <sheets>
    <sheet name="приложение по остаткам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C28" i="1" l="1"/>
  <c r="C29" i="1"/>
  <c r="D30" i="1"/>
  <c r="E30" i="1"/>
  <c r="F30" i="1"/>
  <c r="G30" i="1"/>
  <c r="H30" i="1"/>
  <c r="I30" i="1"/>
  <c r="J30" i="1"/>
  <c r="K30" i="1"/>
  <c r="L30" i="1"/>
  <c r="M30" i="1"/>
  <c r="C31" i="1"/>
  <c r="C32" i="1"/>
  <c r="C30" i="1" l="1"/>
  <c r="E12" i="1" l="1"/>
  <c r="C12" i="1" s="1"/>
  <c r="E11" i="1"/>
  <c r="C11" i="1" s="1"/>
  <c r="P16" i="1" l="1"/>
  <c r="H16" i="1"/>
  <c r="I16" i="1"/>
  <c r="J16" i="1"/>
  <c r="K16" i="1"/>
  <c r="L16" i="1"/>
  <c r="F9" i="1" l="1"/>
  <c r="G9" i="1" s="1"/>
  <c r="I9" i="1"/>
  <c r="J9" i="1"/>
  <c r="L9" i="1"/>
  <c r="M9" i="1" s="1"/>
  <c r="O9" i="1"/>
  <c r="P9" i="1" s="1"/>
  <c r="R9" i="1"/>
  <c r="C9" i="1"/>
  <c r="D9" i="1"/>
  <c r="E13" i="1"/>
  <c r="C13" i="1" s="1"/>
  <c r="E14" i="1"/>
  <c r="C14" i="1" s="1"/>
  <c r="E15" i="1"/>
  <c r="C15" i="1" s="1"/>
  <c r="D16" i="1"/>
  <c r="G16" i="1"/>
  <c r="M16" i="1"/>
  <c r="N16" i="1"/>
  <c r="O16" i="1"/>
  <c r="Q16" i="1"/>
  <c r="R16" i="1"/>
  <c r="S9" i="1" l="1"/>
  <c r="E10" i="1" l="1"/>
  <c r="E16" i="1" s="1"/>
  <c r="F16" i="1"/>
  <c r="C10" i="1" l="1"/>
  <c r="C16" i="1" s="1"/>
</calcChain>
</file>

<file path=xl/sharedStrings.xml><?xml version="1.0" encoding="utf-8"?>
<sst xmlns="http://schemas.openxmlformats.org/spreadsheetml/2006/main" count="63" uniqueCount="57">
  <si>
    <t>№ п/п</t>
  </si>
  <si>
    <t>Наименование остатков средств</t>
  </si>
  <si>
    <t>в том числе</t>
  </si>
  <si>
    <t>рублей</t>
  </si>
  <si>
    <t>Остатки по прочим безвозмездным поступлениям (КБК 000 2 03 00000 00 0000 180 - 000 2 07 00000 00 0000 180)</t>
  </si>
  <si>
    <t>Автономные учреждения</t>
  </si>
  <si>
    <t>Всего*</t>
  </si>
  <si>
    <t>ВСЕГО *</t>
  </si>
  <si>
    <t>* Сумма остатков должна соответствовать остаткам, указанным в годовой отчетности бюджетных и автономных учреждений</t>
  </si>
  <si>
    <t>* Сумма остатков должна соответствовать остаткам, указанным в годовом балансе и соответствовать расшифровке</t>
  </si>
  <si>
    <t>муниципальное задание</t>
  </si>
  <si>
    <t xml:space="preserve">иные цели  </t>
  </si>
  <si>
    <t>инвестиции</t>
  </si>
  <si>
    <t>платные услуги</t>
  </si>
  <si>
    <t>средства на счетах в кредитных организациях</t>
  </si>
  <si>
    <t>во временном распоряжении</t>
  </si>
  <si>
    <t>** Остатки целевых средств расшифровать (лист "расшифровка")</t>
  </si>
  <si>
    <r>
      <t xml:space="preserve">Целевые остатки средств </t>
    </r>
    <r>
      <rPr>
        <b/>
        <i/>
        <sz val="14"/>
        <rFont val="Times New Roman"/>
        <family val="1"/>
        <charset val="204"/>
      </rPr>
      <t xml:space="preserve">(субвенции, субсидии, иные межбюджетные трансферты, ср-ва резервного фонда) </t>
    </r>
    <r>
      <rPr>
        <b/>
        <sz val="14"/>
        <color rgb="FFFF0000"/>
        <rFont val="Times New Roman"/>
        <family val="1"/>
        <charset val="204"/>
      </rPr>
      <t>с учетом средств в пути</t>
    </r>
    <r>
      <rPr>
        <b/>
        <i/>
        <sz val="14"/>
        <rFont val="Times New Roman"/>
        <family val="1"/>
        <charset val="204"/>
      </rPr>
      <t xml:space="preserve">, </t>
    </r>
    <r>
      <rPr>
        <b/>
        <sz val="14"/>
        <rFont val="Times New Roman"/>
        <family val="1"/>
        <charset val="204"/>
      </rPr>
      <t>всего **</t>
    </r>
  </si>
  <si>
    <t>Итого бюджеты поселений</t>
  </si>
  <si>
    <t>собственные ср-ва</t>
  </si>
  <si>
    <t>средства краевого (федерального) бюджета</t>
  </si>
  <si>
    <t>** По безвозмездным перечислениям (спонсорской помощи на определенные цели) указать отдельно</t>
  </si>
  <si>
    <t>Всего*, в том числе:</t>
  </si>
  <si>
    <t xml:space="preserve"> - районного бюджета</t>
  </si>
  <si>
    <t xml:space="preserve"> - бюджетов городских и сельских поселений</t>
  </si>
  <si>
    <r>
      <t xml:space="preserve">касса  </t>
    </r>
    <r>
      <rPr>
        <i/>
        <sz val="14"/>
        <rFont val="Times New Roman"/>
        <family val="1"/>
        <charset val="204"/>
      </rPr>
      <t>(только денежные средства)</t>
    </r>
  </si>
  <si>
    <t>районный бюджет (городского, муниципального округа)</t>
  </si>
  <si>
    <t>(отдел территориальных бюджетов, k312@krasfin.ru)</t>
  </si>
  <si>
    <t xml:space="preserve"> - остатки по акцизам</t>
  </si>
  <si>
    <t>Примечание</t>
  </si>
  <si>
    <t xml:space="preserve"> - под контрактными обязательствами ***</t>
  </si>
  <si>
    <t>Бюджетные учреждения</t>
  </si>
  <si>
    <r>
      <t xml:space="preserve">Свободные остатки средств, </t>
    </r>
    <r>
      <rPr>
        <i/>
        <u/>
        <sz val="14"/>
        <rFont val="Times New Roman"/>
        <family val="1"/>
        <charset val="204"/>
      </rPr>
      <t>из них:</t>
    </r>
  </si>
  <si>
    <t>Средства в пути (без учета целевых МБТ)</t>
  </si>
  <si>
    <t>Остатки средств бюджета по состоянию на 01.01.2025</t>
  </si>
  <si>
    <t>Остатки средств по состоянию на 01.01.2025 по бюджетным и автономным учреждениям</t>
  </si>
  <si>
    <t>Остатки средств на 01.01.2025</t>
  </si>
  <si>
    <t>*** Расшифровать: № контракта, дата, цели, сумма в отдельном приложении (лист расшифровка обязательств по контрактам 2025 года)</t>
  </si>
  <si>
    <t>Приложение № 10</t>
  </si>
  <si>
    <t>Администрация Казачинского сельсовета</t>
  </si>
  <si>
    <t>Администрация Галанинского сельсовета</t>
  </si>
  <si>
    <t>Администрация Мокрушинского сельсовета</t>
  </si>
  <si>
    <t>Администрация Рождественского сельсовета</t>
  </si>
  <si>
    <t>Администрация Вороковского сельсовета</t>
  </si>
  <si>
    <t>Администрация Талажанского сельсовета</t>
  </si>
  <si>
    <t>Администрация Дудовского сельсовета</t>
  </si>
  <si>
    <t>Администрация Пятковского сельсовета</t>
  </si>
  <si>
    <t>Администрация Момотовского сельсовета</t>
  </si>
  <si>
    <t>Администрация Отношенского сельсовета</t>
  </si>
  <si>
    <t>Администрация Новотроицкого сельсовета</t>
  </si>
  <si>
    <t>Администрация Захаровского сельсовета</t>
  </si>
  <si>
    <t>Администрация Александровского сельсовета</t>
  </si>
  <si>
    <t xml:space="preserve"> </t>
  </si>
  <si>
    <t>Руководитель финансового управления</t>
  </si>
  <si>
    <t>(С.А.Новикова)</t>
  </si>
  <si>
    <t>Исп. Осколкова Татьяна Абрамовна т. 8-39196-22431</t>
  </si>
  <si>
    <r>
      <t xml:space="preserve">Наименование МО </t>
    </r>
    <r>
      <rPr>
        <b/>
        <u/>
        <sz val="14"/>
        <rFont val="Times New Roman"/>
        <family val="1"/>
        <charset val="204"/>
      </rPr>
      <t xml:space="preserve">  КАЗАЧИНСКИЙ РАЙОН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</si>
</sst>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8" xfId="0" applyFont="1" applyBorder="1" applyAlignment="1">
      <alignment vertical="center" wrapText="1"/>
    </xf>
    <xf numFmtId="0" fontId="2" fillId="0" borderId="16" xfId="0" applyFont="1" applyBorder="1"/>
    <xf numFmtId="0" fontId="2" fillId="0" borderId="20" xfId="0" applyFont="1" applyBorder="1" applyAlignment="1">
      <alignment horizontal="center" wrapText="1"/>
    </xf>
    <xf numFmtId="0" fontId="2" fillId="0" borderId="2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4" fontId="1" fillId="0" borderId="24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26" xfId="0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right" vertical="center"/>
    </xf>
    <xf numFmtId="4" fontId="1" fillId="0" borderId="15" xfId="0" applyNumberFormat="1" applyFont="1" applyFill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4" fontId="1" fillId="0" borderId="30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4" fontId="8" fillId="2" borderId="24" xfId="0" applyNumberFormat="1" applyFont="1" applyFill="1" applyBorder="1" applyAlignment="1">
      <alignment horizontal="right" vertical="center"/>
    </xf>
    <xf numFmtId="4" fontId="8" fillId="2" borderId="28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2" xfId="0" applyNumberFormat="1" applyFont="1" applyFill="1" applyBorder="1" applyAlignment="1">
      <alignment horizontal="right" vertical="center"/>
    </xf>
    <xf numFmtId="4" fontId="8" fillId="2" borderId="25" xfId="0" applyNumberFormat="1" applyFont="1" applyFill="1" applyBorder="1" applyAlignment="1">
      <alignment horizontal="right" vertical="center"/>
    </xf>
    <xf numFmtId="4" fontId="1" fillId="3" borderId="24" xfId="0" applyNumberFormat="1" applyFont="1" applyFill="1" applyBorder="1" applyAlignment="1">
      <alignment horizontal="right" vertical="center"/>
    </xf>
    <xf numFmtId="4" fontId="1" fillId="3" borderId="28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1" fillId="3" borderId="12" xfId="0" applyNumberFormat="1" applyFont="1" applyFill="1" applyBorder="1" applyAlignment="1">
      <alignment horizontal="right" vertical="center"/>
    </xf>
    <xf numFmtId="4" fontId="1" fillId="3" borderId="25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1" fillId="0" borderId="0" xfId="0" applyFont="1" applyFill="1" applyAlignment="1">
      <alignment horizontal="left" wrapText="1"/>
    </xf>
    <xf numFmtId="0" fontId="8" fillId="2" borderId="28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2" fillId="0" borderId="0" xfId="0" applyNumberFormat="1" applyFont="1"/>
    <xf numFmtId="4" fontId="11" fillId="2" borderId="12" xfId="0" applyNumberFormat="1" applyFont="1" applyFill="1" applyBorder="1" applyAlignment="1">
      <alignment horizontal="right" vertical="center"/>
    </xf>
    <xf numFmtId="0" fontId="14" fillId="0" borderId="0" xfId="0" applyFont="1"/>
    <xf numFmtId="0" fontId="14" fillId="0" borderId="28" xfId="0" applyFont="1" applyBorder="1"/>
    <xf numFmtId="0" fontId="6" fillId="0" borderId="0" xfId="0" applyFont="1" applyAlignment="1" applyProtection="1">
      <alignment horizontal="left"/>
      <protection locked="0"/>
    </xf>
    <xf numFmtId="0" fontId="2" fillId="0" borderId="3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lef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2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4" fontId="1" fillId="0" borderId="12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 vertical="center"/>
    </xf>
    <xf numFmtId="4" fontId="1" fillId="0" borderId="14" xfId="0" applyNumberFormat="1" applyFont="1" applyFill="1" applyBorder="1" applyAlignment="1">
      <alignment horizontal="right" vertical="center"/>
    </xf>
    <xf numFmtId="4" fontId="1" fillId="0" borderId="17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topLeftCell="A4" zoomScale="55" zoomScaleNormal="55" workbookViewId="0">
      <selection activeCell="Q10" sqref="Q10"/>
    </sheetView>
  </sheetViews>
  <sheetFormatPr defaultColWidth="9.140625" defaultRowHeight="18.75" x14ac:dyDescent="0.3"/>
  <cols>
    <col min="1" max="1" width="6.7109375" style="1" customWidth="1"/>
    <col min="2" max="2" width="43.28515625" style="2" customWidth="1"/>
    <col min="3" max="3" width="20.28515625" style="1" customWidth="1"/>
    <col min="4" max="4" width="17.7109375" style="1" customWidth="1"/>
    <col min="5" max="5" width="18" style="1" customWidth="1"/>
    <col min="6" max="18" width="21.28515625" style="1" customWidth="1"/>
    <col min="19" max="19" width="18.85546875" style="1" customWidth="1"/>
    <col min="20" max="16384" width="9.140625" style="1"/>
  </cols>
  <sheetData>
    <row r="1" spans="1:19" ht="22.15" customHeight="1" x14ac:dyDescent="0.35">
      <c r="A1" s="93" t="s">
        <v>38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</row>
    <row r="2" spans="1:19" ht="36.6" customHeight="1" x14ac:dyDescent="0.3">
      <c r="D2" s="3"/>
      <c r="E2" s="24"/>
      <c r="F2" s="3" t="s">
        <v>52</v>
      </c>
      <c r="G2" s="24"/>
      <c r="H2" s="69"/>
      <c r="I2" s="69"/>
      <c r="J2" s="69"/>
      <c r="K2" s="69"/>
      <c r="L2" s="69"/>
      <c r="M2" s="3"/>
      <c r="N2" s="24"/>
      <c r="O2" s="3"/>
      <c r="P2" s="69"/>
      <c r="Q2" s="101" t="s">
        <v>27</v>
      </c>
      <c r="R2" s="101"/>
      <c r="S2" s="101"/>
    </row>
    <row r="3" spans="1:19" ht="22.5" x14ac:dyDescent="0.3">
      <c r="A3" s="94" t="s">
        <v>34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</row>
    <row r="5" spans="1:19" x14ac:dyDescent="0.3">
      <c r="A5" s="90" t="s">
        <v>56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19" ht="29.25" customHeight="1" thickBot="1" x14ac:dyDescent="0.35">
      <c r="G6" s="74"/>
      <c r="K6" s="74"/>
      <c r="M6" s="74"/>
      <c r="R6" s="74"/>
      <c r="S6" s="27" t="s">
        <v>3</v>
      </c>
    </row>
    <row r="7" spans="1:19" s="4" customFormat="1" ht="21.75" customHeight="1" x14ac:dyDescent="0.2">
      <c r="A7" s="95" t="s">
        <v>0</v>
      </c>
      <c r="B7" s="97" t="s">
        <v>1</v>
      </c>
      <c r="C7" s="99" t="s">
        <v>6</v>
      </c>
      <c r="D7" s="102" t="s">
        <v>2</v>
      </c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4" t="s">
        <v>29</v>
      </c>
    </row>
    <row r="8" spans="1:19" s="4" customFormat="1" ht="102.6" customHeight="1" thickBot="1" x14ac:dyDescent="0.25">
      <c r="A8" s="96"/>
      <c r="B8" s="98"/>
      <c r="C8" s="100"/>
      <c r="D8" s="25" t="s">
        <v>26</v>
      </c>
      <c r="E8" s="14" t="s">
        <v>18</v>
      </c>
      <c r="F8" s="70" t="s">
        <v>39</v>
      </c>
      <c r="G8" s="70" t="s">
        <v>40</v>
      </c>
      <c r="H8" s="70" t="s">
        <v>41</v>
      </c>
      <c r="I8" s="70" t="s">
        <v>42</v>
      </c>
      <c r="J8" s="70" t="s">
        <v>43</v>
      </c>
      <c r="K8" s="70" t="s">
        <v>44</v>
      </c>
      <c r="L8" s="70" t="s">
        <v>45</v>
      </c>
      <c r="M8" s="71" t="s">
        <v>46</v>
      </c>
      <c r="N8" s="70" t="s">
        <v>47</v>
      </c>
      <c r="O8" s="70" t="s">
        <v>48</v>
      </c>
      <c r="P8" s="70" t="s">
        <v>49</v>
      </c>
      <c r="Q8" s="72" t="s">
        <v>50</v>
      </c>
      <c r="R8" s="73" t="s">
        <v>51</v>
      </c>
      <c r="S8" s="105"/>
    </row>
    <row r="9" spans="1:19" ht="19.5" thickBot="1" x14ac:dyDescent="0.35">
      <c r="A9" s="17"/>
      <c r="B9" s="18">
        <v>1</v>
      </c>
      <c r="C9" s="19">
        <f>B9+1</f>
        <v>2</v>
      </c>
      <c r="D9" s="20">
        <f t="shared" ref="D9:S9" si="0">C9+1</f>
        <v>3</v>
      </c>
      <c r="E9" s="26">
        <v>4</v>
      </c>
      <c r="F9" s="19">
        <f t="shared" ref="F9" si="1">E9+1</f>
        <v>5</v>
      </c>
      <c r="G9" s="20">
        <f t="shared" ref="G9" si="2">F9+1</f>
        <v>6</v>
      </c>
      <c r="H9" s="26">
        <v>7</v>
      </c>
      <c r="I9" s="19">
        <f t="shared" ref="I9" si="3">H9+1</f>
        <v>8</v>
      </c>
      <c r="J9" s="20">
        <f t="shared" ref="J9" si="4">I9+1</f>
        <v>9</v>
      </c>
      <c r="K9" s="26">
        <v>10</v>
      </c>
      <c r="L9" s="19">
        <f t="shared" ref="L9" si="5">K9+1</f>
        <v>11</v>
      </c>
      <c r="M9" s="20">
        <f t="shared" ref="M9" si="6">L9+1</f>
        <v>12</v>
      </c>
      <c r="N9" s="26">
        <v>13</v>
      </c>
      <c r="O9" s="19">
        <f t="shared" ref="O9" si="7">N9+1</f>
        <v>14</v>
      </c>
      <c r="P9" s="20">
        <f t="shared" ref="P9" si="8">O9+1</f>
        <v>15</v>
      </c>
      <c r="Q9" s="26">
        <v>16</v>
      </c>
      <c r="R9" s="19">
        <f t="shared" ref="R9" si="9">Q9+1</f>
        <v>17</v>
      </c>
      <c r="S9" s="21">
        <f t="shared" si="0"/>
        <v>18</v>
      </c>
    </row>
    <row r="10" spans="1:19" ht="35.450000000000003" customHeight="1" x14ac:dyDescent="0.3">
      <c r="A10" s="15">
        <v>1</v>
      </c>
      <c r="B10" s="16" t="s">
        <v>32</v>
      </c>
      <c r="C10" s="29">
        <f t="shared" ref="C10:C12" si="10">D10+E10</f>
        <v>9699225.0899999999</v>
      </c>
      <c r="D10" s="30">
        <v>5641755.0800000001</v>
      </c>
      <c r="E10" s="31">
        <f t="shared" ref="E10:E12" si="11">SUM(F10:S10)</f>
        <v>4057470.01</v>
      </c>
      <c r="F10" s="113">
        <v>919670.92</v>
      </c>
      <c r="G10" s="113">
        <v>240801.57</v>
      </c>
      <c r="H10" s="113">
        <v>117524.11</v>
      </c>
      <c r="I10" s="113">
        <v>771723.33</v>
      </c>
      <c r="J10" s="113">
        <v>45633.98</v>
      </c>
      <c r="K10" s="113">
        <v>64447.99</v>
      </c>
      <c r="L10" s="113">
        <v>175054.9</v>
      </c>
      <c r="M10" s="113">
        <v>537748.49</v>
      </c>
      <c r="N10" s="113">
        <v>370858.06</v>
      </c>
      <c r="O10" s="113">
        <v>142111.63</v>
      </c>
      <c r="P10" s="113">
        <v>179626.8</v>
      </c>
      <c r="Q10" s="113">
        <v>88368.4</v>
      </c>
      <c r="R10" s="113">
        <v>403899.83</v>
      </c>
      <c r="S10" s="32"/>
    </row>
    <row r="11" spans="1:19" s="51" customFormat="1" ht="35.450000000000003" customHeight="1" x14ac:dyDescent="0.3">
      <c r="A11" s="52"/>
      <c r="B11" s="65" t="s">
        <v>28</v>
      </c>
      <c r="C11" s="53">
        <f t="shared" si="10"/>
        <v>961845.11</v>
      </c>
      <c r="D11" s="54">
        <v>0</v>
      </c>
      <c r="E11" s="55">
        <f t="shared" si="11"/>
        <v>961845.11</v>
      </c>
      <c r="F11" s="56">
        <v>84578.43</v>
      </c>
      <c r="G11" s="56">
        <v>30002.93</v>
      </c>
      <c r="H11" s="56">
        <v>82958.3</v>
      </c>
      <c r="I11" s="56">
        <v>17316.87</v>
      </c>
      <c r="J11" s="56">
        <v>18958.3</v>
      </c>
      <c r="K11" s="75">
        <v>41349.49</v>
      </c>
      <c r="L11" s="56">
        <v>111082.75</v>
      </c>
      <c r="M11" s="56">
        <v>308723.93</v>
      </c>
      <c r="N11" s="56">
        <v>-88922.65</v>
      </c>
      <c r="O11" s="56">
        <v>20453.25</v>
      </c>
      <c r="P11" s="56">
        <v>176202.09</v>
      </c>
      <c r="Q11" s="56">
        <v>40130.68</v>
      </c>
      <c r="R11" s="56">
        <v>119010.74</v>
      </c>
      <c r="S11" s="57"/>
    </row>
    <row r="12" spans="1:19" ht="40.9" customHeight="1" x14ac:dyDescent="0.3">
      <c r="A12" s="15"/>
      <c r="B12" s="66" t="s">
        <v>30</v>
      </c>
      <c r="C12" s="58">
        <f t="shared" si="10"/>
        <v>0</v>
      </c>
      <c r="D12" s="59">
        <v>0</v>
      </c>
      <c r="E12" s="60">
        <f t="shared" si="11"/>
        <v>0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61">
        <v>0</v>
      </c>
      <c r="S12" s="62"/>
    </row>
    <row r="13" spans="1:19" s="5" customFormat="1" ht="35.450000000000003" customHeight="1" x14ac:dyDescent="0.3">
      <c r="A13" s="11">
        <v>2</v>
      </c>
      <c r="B13" s="8" t="s">
        <v>33</v>
      </c>
      <c r="C13" s="29">
        <f>D13+E13</f>
        <v>9313.6900000000023</v>
      </c>
      <c r="D13" s="33">
        <v>3740.88</v>
      </c>
      <c r="E13" s="31">
        <f>SUM(F13:S13)</f>
        <v>5572.8100000000013</v>
      </c>
      <c r="F13" s="114">
        <v>4505.16</v>
      </c>
      <c r="G13" s="114">
        <v>413.03</v>
      </c>
      <c r="H13" s="114">
        <v>7.56</v>
      </c>
      <c r="I13" s="115">
        <v>8.34</v>
      </c>
      <c r="J13" s="114">
        <v>308.27</v>
      </c>
      <c r="K13" s="114">
        <v>3.21</v>
      </c>
      <c r="L13" s="114">
        <v>69.27</v>
      </c>
      <c r="M13" s="114">
        <v>7.13</v>
      </c>
      <c r="N13" s="114">
        <v>17.11</v>
      </c>
      <c r="O13" s="116">
        <v>59.34</v>
      </c>
      <c r="P13" s="114">
        <v>5.92</v>
      </c>
      <c r="Q13" s="114">
        <v>3.85</v>
      </c>
      <c r="R13" s="114">
        <v>164.62</v>
      </c>
      <c r="S13" s="34"/>
    </row>
    <row r="14" spans="1:19" s="5" customFormat="1" ht="98.45" customHeight="1" x14ac:dyDescent="0.3">
      <c r="A14" s="11">
        <v>3</v>
      </c>
      <c r="B14" s="8" t="s">
        <v>17</v>
      </c>
      <c r="C14" s="29">
        <f t="shared" ref="C14:C15" si="12">D14+E14</f>
        <v>0</v>
      </c>
      <c r="D14" s="33">
        <v>0</v>
      </c>
      <c r="E14" s="31">
        <f t="shared" ref="E14:E15" si="13">SUM(F14:S14)</f>
        <v>0</v>
      </c>
      <c r="F14" s="114">
        <v>0</v>
      </c>
      <c r="G14" s="114">
        <v>0</v>
      </c>
      <c r="H14" s="114">
        <v>0</v>
      </c>
      <c r="I14" s="114">
        <v>0</v>
      </c>
      <c r="J14" s="114">
        <v>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4">
        <v>0</v>
      </c>
      <c r="S14" s="34"/>
    </row>
    <row r="15" spans="1:19" s="5" customFormat="1" ht="94.5" thickBot="1" x14ac:dyDescent="0.35">
      <c r="A15" s="12">
        <v>4</v>
      </c>
      <c r="B15" s="9" t="s">
        <v>4</v>
      </c>
      <c r="C15" s="29">
        <f t="shared" si="12"/>
        <v>35651.480000000003</v>
      </c>
      <c r="D15" s="35">
        <v>0</v>
      </c>
      <c r="E15" s="31">
        <f t="shared" si="13"/>
        <v>35651.480000000003</v>
      </c>
      <c r="F15" s="117">
        <v>0</v>
      </c>
      <c r="G15" s="36">
        <v>18328.43</v>
      </c>
      <c r="H15" s="36">
        <v>0</v>
      </c>
      <c r="I15" s="36">
        <v>0</v>
      </c>
      <c r="J15" s="36">
        <v>0</v>
      </c>
      <c r="K15" s="36">
        <v>5849.65</v>
      </c>
      <c r="L15" s="36">
        <v>0</v>
      </c>
      <c r="M15" s="36">
        <v>1973.4</v>
      </c>
      <c r="N15" s="36">
        <v>0</v>
      </c>
      <c r="O15" s="36">
        <v>0</v>
      </c>
      <c r="P15" s="36">
        <v>0</v>
      </c>
      <c r="Q15" s="36">
        <v>0</v>
      </c>
      <c r="R15" s="36">
        <v>9500</v>
      </c>
      <c r="S15" s="37"/>
    </row>
    <row r="16" spans="1:19" s="5" customFormat="1" ht="33.75" customHeight="1" thickBot="1" x14ac:dyDescent="0.35">
      <c r="A16" s="13">
        <v>5</v>
      </c>
      <c r="B16" s="10" t="s">
        <v>7</v>
      </c>
      <c r="C16" s="38">
        <f>C10+C13+C14+C15</f>
        <v>9744190.2599999998</v>
      </c>
      <c r="D16" s="67">
        <f>D10+D13+D14+D15</f>
        <v>5645495.96</v>
      </c>
      <c r="E16" s="39">
        <f t="shared" ref="E16:R16" si="14">E10+E13+E14+E15</f>
        <v>4098694.3</v>
      </c>
      <c r="F16" s="118">
        <f t="shared" si="14"/>
        <v>924176.08000000007</v>
      </c>
      <c r="G16" s="118">
        <f t="shared" si="14"/>
        <v>259543.03</v>
      </c>
      <c r="H16" s="118">
        <f t="shared" si="14"/>
        <v>117531.67</v>
      </c>
      <c r="I16" s="118">
        <f t="shared" si="14"/>
        <v>771731.66999999993</v>
      </c>
      <c r="J16" s="118">
        <f t="shared" si="14"/>
        <v>45942.25</v>
      </c>
      <c r="K16" s="118">
        <f t="shared" si="14"/>
        <v>70300.849999999991</v>
      </c>
      <c r="L16" s="118">
        <f t="shared" si="14"/>
        <v>175124.16999999998</v>
      </c>
      <c r="M16" s="118">
        <f t="shared" si="14"/>
        <v>539729.02</v>
      </c>
      <c r="N16" s="118">
        <f t="shared" si="14"/>
        <v>370875.17</v>
      </c>
      <c r="O16" s="118">
        <f t="shared" si="14"/>
        <v>142170.97</v>
      </c>
      <c r="P16" s="118">
        <f t="shared" si="14"/>
        <v>179632.72</v>
      </c>
      <c r="Q16" s="118">
        <f t="shared" si="14"/>
        <v>88372.25</v>
      </c>
      <c r="R16" s="118">
        <f t="shared" si="14"/>
        <v>413564.45</v>
      </c>
      <c r="S16" s="40"/>
    </row>
    <row r="18" spans="2:19" ht="22.9" customHeight="1" x14ac:dyDescent="0.3">
      <c r="B18" s="88" t="s">
        <v>9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</row>
    <row r="19" spans="2:19" ht="22.15" customHeight="1" x14ac:dyDescent="0.3">
      <c r="B19" s="87" t="s">
        <v>16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68"/>
      <c r="Q19" s="23"/>
    </row>
    <row r="20" spans="2:19" ht="25.15" customHeight="1" x14ac:dyDescent="0.3">
      <c r="B20" s="92" t="s">
        <v>37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</row>
    <row r="21" spans="2:19" s="63" customFormat="1" ht="17.45" customHeight="1" x14ac:dyDescent="0.3"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</row>
    <row r="22" spans="2:19" ht="35.450000000000003" customHeight="1" x14ac:dyDescent="0.3">
      <c r="B22" s="91" t="s">
        <v>35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</row>
    <row r="23" spans="2:19" ht="10.15" customHeight="1" x14ac:dyDescent="0.3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/>
      <c r="P23" s="68"/>
      <c r="Q23" s="6"/>
    </row>
    <row r="24" spans="2:19" ht="18.75" customHeight="1" thickBot="1" x14ac:dyDescent="0.35">
      <c r="B24" s="6"/>
      <c r="C24" s="6"/>
      <c r="D24" s="6"/>
      <c r="E24" s="23"/>
      <c r="F24" s="6"/>
      <c r="G24" s="23"/>
      <c r="H24" s="68"/>
      <c r="I24" s="68"/>
      <c r="J24" s="68"/>
      <c r="K24" s="68"/>
      <c r="L24" s="68"/>
      <c r="M24" s="28" t="s">
        <v>3</v>
      </c>
      <c r="S24" s="28"/>
    </row>
    <row r="25" spans="2:19" ht="29.25" customHeight="1" x14ac:dyDescent="0.3">
      <c r="B25" s="79"/>
      <c r="C25" s="81" t="s">
        <v>6</v>
      </c>
      <c r="D25" s="83" t="s">
        <v>36</v>
      </c>
      <c r="E25" s="83"/>
      <c r="F25" s="83"/>
      <c r="G25" s="83"/>
      <c r="H25" s="83"/>
      <c r="I25" s="83"/>
      <c r="J25" s="83"/>
      <c r="K25" s="83"/>
      <c r="L25" s="83"/>
      <c r="M25" s="84"/>
    </row>
    <row r="26" spans="2:19" ht="34.15" customHeight="1" x14ac:dyDescent="0.3">
      <c r="B26" s="80"/>
      <c r="C26" s="82"/>
      <c r="D26" s="85" t="s">
        <v>10</v>
      </c>
      <c r="E26" s="85"/>
      <c r="F26" s="85" t="s">
        <v>11</v>
      </c>
      <c r="G26" s="85"/>
      <c r="H26" s="85" t="s">
        <v>12</v>
      </c>
      <c r="I26" s="85"/>
      <c r="J26" s="85" t="s">
        <v>13</v>
      </c>
      <c r="K26" s="85" t="s">
        <v>14</v>
      </c>
      <c r="L26" s="85" t="s">
        <v>25</v>
      </c>
      <c r="M26" s="86" t="s">
        <v>15</v>
      </c>
    </row>
    <row r="27" spans="2:19" s="22" customFormat="1" ht="47.45" customHeight="1" x14ac:dyDescent="0.2">
      <c r="B27" s="80"/>
      <c r="C27" s="82"/>
      <c r="D27" s="43" t="s">
        <v>19</v>
      </c>
      <c r="E27" s="43" t="s">
        <v>20</v>
      </c>
      <c r="F27" s="43" t="s">
        <v>19</v>
      </c>
      <c r="G27" s="43" t="s">
        <v>20</v>
      </c>
      <c r="H27" s="43" t="s">
        <v>19</v>
      </c>
      <c r="I27" s="43" t="s">
        <v>20</v>
      </c>
      <c r="J27" s="85"/>
      <c r="K27" s="85"/>
      <c r="L27" s="85"/>
      <c r="M27" s="86"/>
    </row>
    <row r="28" spans="2:19" ht="28.9" customHeight="1" x14ac:dyDescent="0.3">
      <c r="B28" s="45" t="s">
        <v>31</v>
      </c>
      <c r="C28" s="44">
        <f>SUM(D28:M28)</f>
        <v>36368670.169999994</v>
      </c>
      <c r="D28" s="106">
        <v>29962271.02</v>
      </c>
      <c r="E28" s="106">
        <v>0</v>
      </c>
      <c r="F28" s="106">
        <v>0</v>
      </c>
      <c r="G28" s="106">
        <v>0</v>
      </c>
      <c r="H28" s="106">
        <v>0</v>
      </c>
      <c r="I28" s="106">
        <v>0</v>
      </c>
      <c r="J28" s="107">
        <v>6318454.1699999999</v>
      </c>
      <c r="K28" s="107">
        <v>0</v>
      </c>
      <c r="L28" s="108">
        <v>0</v>
      </c>
      <c r="M28" s="109">
        <v>87944.98</v>
      </c>
    </row>
    <row r="29" spans="2:19" ht="25.5" customHeight="1" x14ac:dyDescent="0.3">
      <c r="B29" s="45" t="s">
        <v>5</v>
      </c>
      <c r="C29" s="44">
        <f t="shared" ref="C29:C32" si="15">SUM(D29:M29)</f>
        <v>235967.74</v>
      </c>
      <c r="D29" s="106">
        <v>235967.74</v>
      </c>
      <c r="E29" s="106">
        <v>0</v>
      </c>
      <c r="F29" s="106">
        <v>0</v>
      </c>
      <c r="G29" s="106">
        <v>0</v>
      </c>
      <c r="H29" s="106">
        <v>0</v>
      </c>
      <c r="I29" s="106">
        <v>0</v>
      </c>
      <c r="J29" s="107">
        <v>0</v>
      </c>
      <c r="K29" s="107">
        <v>0</v>
      </c>
      <c r="L29" s="108">
        <v>0</v>
      </c>
      <c r="M29" s="109">
        <v>0</v>
      </c>
    </row>
    <row r="30" spans="2:19" ht="23.25" customHeight="1" x14ac:dyDescent="0.3">
      <c r="B30" s="46" t="s">
        <v>22</v>
      </c>
      <c r="C30" s="44">
        <f t="shared" si="15"/>
        <v>36604637.909999996</v>
      </c>
      <c r="D30" s="110">
        <f>D28+D29</f>
        <v>30198238.759999998</v>
      </c>
      <c r="E30" s="110">
        <f t="shared" ref="E30:I30" si="16">E28+E29</f>
        <v>0</v>
      </c>
      <c r="F30" s="110">
        <f t="shared" si="16"/>
        <v>0</v>
      </c>
      <c r="G30" s="110">
        <f t="shared" si="16"/>
        <v>0</v>
      </c>
      <c r="H30" s="110">
        <f t="shared" si="16"/>
        <v>0</v>
      </c>
      <c r="I30" s="110">
        <f t="shared" si="16"/>
        <v>0</v>
      </c>
      <c r="J30" s="110">
        <f>J28+J29</f>
        <v>6318454.1699999999</v>
      </c>
      <c r="K30" s="110">
        <f>K28+K29</f>
        <v>0</v>
      </c>
      <c r="L30" s="110">
        <f>L28+L29</f>
        <v>0</v>
      </c>
      <c r="M30" s="111">
        <f>M28+M29</f>
        <v>87944.98</v>
      </c>
    </row>
    <row r="31" spans="2:19" ht="29.45" customHeight="1" x14ac:dyDescent="0.3">
      <c r="B31" s="47" t="s">
        <v>23</v>
      </c>
      <c r="C31" s="49">
        <f t="shared" si="15"/>
        <v>36604637.909999996</v>
      </c>
      <c r="D31" s="110">
        <v>30198238.759999998</v>
      </c>
      <c r="E31" s="110">
        <v>0</v>
      </c>
      <c r="F31" s="110">
        <v>0</v>
      </c>
      <c r="G31" s="110">
        <v>0</v>
      </c>
      <c r="H31" s="110">
        <v>0</v>
      </c>
      <c r="I31" s="110">
        <v>0</v>
      </c>
      <c r="J31" s="110">
        <v>6318454.1699999999</v>
      </c>
      <c r="K31" s="110">
        <v>0</v>
      </c>
      <c r="L31" s="110">
        <v>0</v>
      </c>
      <c r="M31" s="111">
        <v>87944.98</v>
      </c>
    </row>
    <row r="32" spans="2:19" ht="38.450000000000003" customHeight="1" thickBot="1" x14ac:dyDescent="0.35">
      <c r="B32" s="48" t="s">
        <v>24</v>
      </c>
      <c r="C32" s="50">
        <f t="shared" si="15"/>
        <v>0</v>
      </c>
      <c r="D32" s="112">
        <v>0</v>
      </c>
      <c r="E32" s="112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</row>
    <row r="33" spans="2:19" ht="23.25" customHeight="1" x14ac:dyDescent="0.3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</row>
    <row r="34" spans="2:19" ht="18.75" customHeight="1" x14ac:dyDescent="0.3">
      <c r="B34" s="6"/>
      <c r="C34" s="6"/>
      <c r="D34" s="6"/>
      <c r="E34" s="23"/>
      <c r="F34" s="6"/>
      <c r="G34" s="23"/>
      <c r="H34" s="68"/>
      <c r="I34" s="68"/>
      <c r="J34" s="68"/>
      <c r="K34" s="68"/>
      <c r="L34" s="68"/>
      <c r="M34" s="6"/>
      <c r="N34" s="23"/>
      <c r="O34" s="6"/>
      <c r="P34" s="68"/>
      <c r="Q34" s="6"/>
    </row>
    <row r="35" spans="2:19" ht="20.25" customHeight="1" x14ac:dyDescent="0.3">
      <c r="B35" s="88" t="s">
        <v>8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</row>
    <row r="36" spans="2:19" ht="20.25" customHeight="1" x14ac:dyDescent="0.3">
      <c r="B36" s="87" t="s">
        <v>21</v>
      </c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68"/>
      <c r="Q36" s="6"/>
    </row>
    <row r="37" spans="2:19" s="76" customFormat="1" ht="35.25" customHeight="1" x14ac:dyDescent="0.25">
      <c r="B37" s="76" t="s">
        <v>53</v>
      </c>
      <c r="E37" s="77"/>
      <c r="F37" s="77"/>
      <c r="G37" s="76" t="s">
        <v>54</v>
      </c>
      <c r="R37" s="89"/>
      <c r="S37" s="89"/>
    </row>
    <row r="38" spans="2:19" x14ac:dyDescent="0.3">
      <c r="B38" s="22"/>
      <c r="C38" s="22"/>
      <c r="D38" s="22"/>
      <c r="E38" s="22"/>
      <c r="F38" s="22"/>
      <c r="G38" s="22"/>
    </row>
    <row r="39" spans="2:19" x14ac:dyDescent="0.3">
      <c r="B39" s="78" t="s">
        <v>55</v>
      </c>
      <c r="C39" s="78"/>
      <c r="D39" s="78"/>
      <c r="E39" s="22"/>
      <c r="F39" s="22"/>
      <c r="G39" s="22"/>
    </row>
  </sheetData>
  <mergeCells count="27">
    <mergeCell ref="A1:S1"/>
    <mergeCell ref="A3:S3"/>
    <mergeCell ref="A7:A8"/>
    <mergeCell ref="B7:B8"/>
    <mergeCell ref="C7:C8"/>
    <mergeCell ref="Q2:S2"/>
    <mergeCell ref="D7:R7"/>
    <mergeCell ref="S7:S8"/>
    <mergeCell ref="B18:Q18"/>
    <mergeCell ref="A5:S5"/>
    <mergeCell ref="B22:Q22"/>
    <mergeCell ref="B19:O19"/>
    <mergeCell ref="C25:C27"/>
    <mergeCell ref="J26:J27"/>
    <mergeCell ref="K26:K27"/>
    <mergeCell ref="L26:L27"/>
    <mergeCell ref="M26:M27"/>
    <mergeCell ref="B25:B27"/>
    <mergeCell ref="B20:Q20"/>
    <mergeCell ref="D25:M25"/>
    <mergeCell ref="B36:O36"/>
    <mergeCell ref="B35:Q35"/>
    <mergeCell ref="R37:S37"/>
    <mergeCell ref="D26:E26"/>
    <mergeCell ref="F26:G26"/>
    <mergeCell ref="H26:I26"/>
    <mergeCell ref="B39:D39"/>
  </mergeCells>
  <phoneticPr fontId="0" type="noConversion"/>
  <pageMargins left="0.39370078740157483" right="0" top="0.19685039370078741" bottom="0" header="0.11811023622047245" footer="0.11811023622047245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по остаткам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gala</cp:lastModifiedBy>
  <cp:lastPrinted>2025-01-22T03:30:10Z</cp:lastPrinted>
  <dcterms:created xsi:type="dcterms:W3CDTF">1996-10-08T23:32:33Z</dcterms:created>
  <dcterms:modified xsi:type="dcterms:W3CDTF">2025-02-17T09:39:19Z</dcterms:modified>
</cp:coreProperties>
</file>