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9645" yWindow="-285" windowWidth="13950" windowHeight="9615"/>
  </bookViews>
  <sheets>
    <sheet name="готово" sheetId="2" r:id="rId1"/>
  </sheets>
  <calcPr calcId="145621"/>
</workbook>
</file>

<file path=xl/calcChain.xml><?xml version="1.0" encoding="utf-8"?>
<calcChain xmlns="http://schemas.openxmlformats.org/spreadsheetml/2006/main">
  <c r="C21" i="2" l="1"/>
  <c r="D20" i="2"/>
  <c r="M20" i="2" s="1"/>
  <c r="M19" i="2"/>
  <c r="K19" i="2"/>
  <c r="N19" i="2" s="1"/>
  <c r="D19" i="2"/>
  <c r="L19" i="2" s="1"/>
  <c r="O19" i="2" s="1"/>
  <c r="D18" i="2"/>
  <c r="M18" i="2" s="1"/>
  <c r="M17" i="2"/>
  <c r="K17" i="2"/>
  <c r="N17" i="2" s="1"/>
  <c r="D17" i="2"/>
  <c r="L17" i="2" s="1"/>
  <c r="O17" i="2" s="1"/>
  <c r="D16" i="2"/>
  <c r="M16" i="2" s="1"/>
  <c r="M15" i="2"/>
  <c r="K15" i="2"/>
  <c r="N15" i="2" s="1"/>
  <c r="D15" i="2"/>
  <c r="L15" i="2" s="1"/>
  <c r="O15" i="2" s="1"/>
  <c r="D14" i="2"/>
  <c r="M14" i="2" s="1"/>
  <c r="M13" i="2"/>
  <c r="K13" i="2"/>
  <c r="N13" i="2" s="1"/>
  <c r="D13" i="2"/>
  <c r="L13" i="2" s="1"/>
  <c r="O13" i="2" s="1"/>
  <c r="D12" i="2"/>
  <c r="M12" i="2" s="1"/>
  <c r="M11" i="2"/>
  <c r="K11" i="2"/>
  <c r="D11" i="2"/>
  <c r="L11" i="2" s="1"/>
  <c r="O11" i="2" l="1"/>
  <c r="M21" i="2"/>
  <c r="P13" i="2"/>
  <c r="P15" i="2"/>
  <c r="P17" i="2"/>
  <c r="P19" i="2"/>
  <c r="L12" i="2"/>
  <c r="L14" i="2"/>
  <c r="L16" i="2"/>
  <c r="L18" i="2"/>
  <c r="L20" i="2"/>
  <c r="D21" i="2"/>
  <c r="N11" i="2"/>
  <c r="P11" i="2"/>
  <c r="K12" i="2"/>
  <c r="N12" i="2" s="1"/>
  <c r="K14" i="2"/>
  <c r="N14" i="2" s="1"/>
  <c r="K16" i="2"/>
  <c r="N16" i="2" s="1"/>
  <c r="K18" i="2"/>
  <c r="N18" i="2" s="1"/>
  <c r="K20" i="2"/>
  <c r="N20" i="2" s="1"/>
  <c r="O20" i="2" l="1"/>
  <c r="O16" i="2"/>
  <c r="O12" i="2"/>
  <c r="P20" i="2"/>
  <c r="P16" i="2"/>
  <c r="P12" i="2"/>
  <c r="O18" i="2"/>
  <c r="O14" i="2"/>
  <c r="L21" i="2"/>
  <c r="P18" i="2"/>
  <c r="P14" i="2"/>
  <c r="K21" i="2"/>
  <c r="N21" i="2" s="1"/>
  <c r="O21" i="2" l="1"/>
  <c r="P21" i="2"/>
</calcChain>
</file>

<file path=xl/sharedStrings.xml><?xml version="1.0" encoding="utf-8"?>
<sst xmlns="http://schemas.openxmlformats.org/spreadsheetml/2006/main" count="35" uniqueCount="35">
  <si>
    <t>к пояснительной записке</t>
  </si>
  <si>
    <t>№ п/п</t>
  </si>
  <si>
    <t>Вид  деятельности</t>
  </si>
  <si>
    <t>Темпы роста, %</t>
  </si>
  <si>
    <t>Всего</t>
  </si>
  <si>
    <t>(тыс.  руб.)</t>
  </si>
  <si>
    <t>Уровень собираемости, %</t>
  </si>
  <si>
    <t>14=11/10</t>
  </si>
  <si>
    <t>Сводный индекс производства и дефлятор-цен , %</t>
  </si>
  <si>
    <t>02.20 Лесозаготовки</t>
  </si>
  <si>
    <t>02.40 Предоставление  услуг в области лесоводства и лесозаготовок</t>
  </si>
  <si>
    <t>2022/2021</t>
  </si>
  <si>
    <t>13=10/3</t>
  </si>
  <si>
    <t>15=12/11</t>
  </si>
  <si>
    <t>Приложение № 1</t>
  </si>
  <si>
    <t>2023/2022</t>
  </si>
  <si>
    <t>46.90 Торговля и оптовая неспециализированная</t>
  </si>
  <si>
    <t>Прогноз поступления налога на прибыль организаций, зачисляемого в бюджеты субъектов Российской Федерации, в разрезе видов экономической деятельности на 2022-2024 годы</t>
  </si>
  <si>
    <t>2024/2023</t>
  </si>
  <si>
    <t>Оценка 2021</t>
  </si>
  <si>
    <t>Оценка 2021 
норматив отчисления с 01.01.2020 - 10%</t>
  </si>
  <si>
    <t>Прогноз 2022</t>
  </si>
  <si>
    <t>Прогноз 2023</t>
  </si>
  <si>
    <t>Прогноз 2024</t>
  </si>
  <si>
    <t>3=2</t>
  </si>
  <si>
    <t>10=3*4*7</t>
  </si>
  <si>
    <t>11=3*4*5*8</t>
  </si>
  <si>
    <t>12=3*4*5*6*9</t>
  </si>
  <si>
    <t>16.10.1  Производство пиломатериалов, кроме профилированных, толщиной более 6 мм; производство непропитанных железнодорожных и трамвайных шпал из древесины</t>
  </si>
  <si>
    <t>6.23.1 Производство деревянных строительных конструкций и столярных изделий</t>
  </si>
  <si>
    <t>47.30 Торговля розничная моторным топливом в специализированных магазинах</t>
  </si>
  <si>
    <t>49.41 Деятельность автомобильного грузового транспорта</t>
  </si>
  <si>
    <t>49.4 Деятельность автомобильного грузового транспорта и услуги по перевозкам</t>
  </si>
  <si>
    <t>88.10 Предоставление социальных услуг без обеспечения проживания престарелым и инвалидам</t>
  </si>
  <si>
    <t>90.04.3   Деятельность учреждений клубного типа: клубов, дворцов и домов культуры, домов народного творчества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</si>
</sst>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0">
    <xf numFmtId="0" fontId="0" fillId="0" borderId="0"/>
    <xf numFmtId="0" fontId="3" fillId="0" borderId="7">
      <alignment vertical="top" wrapText="1"/>
    </xf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</cellStyleXfs>
  <cellXfs count="41">
    <xf numFmtId="0" fontId="0" fillId="0" borderId="0" xfId="0"/>
    <xf numFmtId="0" fontId="1" fillId="0" borderId="0" xfId="0" applyFont="1" applyFill="1"/>
    <xf numFmtId="10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/>
    </xf>
    <xf numFmtId="2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2" fontId="1" fillId="0" borderId="0" xfId="0" applyNumberFormat="1" applyFont="1" applyFill="1"/>
    <xf numFmtId="0" fontId="2" fillId="0" borderId="0" xfId="0" applyFont="1" applyFill="1"/>
    <xf numFmtId="2" fontId="2" fillId="0" borderId="0" xfId="0" applyNumberFormat="1" applyFont="1" applyFill="1"/>
    <xf numFmtId="0" fontId="1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/>
    </xf>
    <xf numFmtId="2" fontId="1" fillId="0" borderId="1" xfId="0" applyNumberFormat="1" applyFont="1" applyFill="1" applyBorder="1" applyAlignment="1">
      <alignment horizontal="center" vertical="top"/>
    </xf>
    <xf numFmtId="0" fontId="4" fillId="0" borderId="7" xfId="1" applyNumberFormat="1" applyFont="1" applyFill="1" applyAlignment="1" applyProtection="1">
      <alignment vertical="top" wrapText="1"/>
    </xf>
    <xf numFmtId="0" fontId="2" fillId="0" borderId="1" xfId="0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165" fontId="1" fillId="0" borderId="6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 wrapText="1"/>
    </xf>
  </cellXfs>
  <cellStyles count="2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tabSelected="1" workbookViewId="0">
      <selection activeCell="G28" sqref="G28"/>
    </sheetView>
  </sheetViews>
  <sheetFormatPr defaultColWidth="9" defaultRowHeight="15.75" x14ac:dyDescent="0.25"/>
  <cols>
    <col min="1" max="1" width="4.28515625" style="1" customWidth="1"/>
    <col min="2" max="2" width="34.85546875" style="1" customWidth="1"/>
    <col min="3" max="9" width="11.7109375" style="1" customWidth="1"/>
    <col min="10" max="12" width="16.85546875" style="1" customWidth="1"/>
    <col min="13" max="15" width="12.28515625" style="1" customWidth="1"/>
    <col min="16" max="16" width="12.42578125" style="1" customWidth="1"/>
    <col min="17" max="16384" width="9" style="1"/>
  </cols>
  <sheetData>
    <row r="1" spans="1:19" x14ac:dyDescent="0.25">
      <c r="L1" s="28" t="s">
        <v>14</v>
      </c>
      <c r="M1" s="28"/>
      <c r="N1" s="28"/>
      <c r="O1" s="28"/>
    </row>
    <row r="2" spans="1:19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29" t="s">
        <v>0</v>
      </c>
      <c r="N2" s="29"/>
      <c r="O2" s="29"/>
      <c r="P2" s="10"/>
    </row>
    <row r="4" spans="1:19" ht="43.5" customHeight="1" x14ac:dyDescent="0.25">
      <c r="A4" s="30" t="s">
        <v>17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6" spans="1:19" x14ac:dyDescent="0.25">
      <c r="O6" s="1" t="s">
        <v>5</v>
      </c>
    </row>
    <row r="8" spans="1:19" s="11" customFormat="1" ht="38.450000000000003" customHeight="1" x14ac:dyDescent="0.25">
      <c r="A8" s="31" t="s">
        <v>1</v>
      </c>
      <c r="B8" s="31" t="s">
        <v>2</v>
      </c>
      <c r="C8" s="31" t="s">
        <v>19</v>
      </c>
      <c r="D8" s="31" t="s">
        <v>20</v>
      </c>
      <c r="E8" s="33" t="s">
        <v>8</v>
      </c>
      <c r="F8" s="33"/>
      <c r="G8" s="33"/>
      <c r="H8" s="33" t="s">
        <v>6</v>
      </c>
      <c r="I8" s="33"/>
      <c r="J8" s="33"/>
      <c r="K8" s="31" t="s">
        <v>21</v>
      </c>
      <c r="L8" s="31" t="s">
        <v>22</v>
      </c>
      <c r="M8" s="31" t="s">
        <v>23</v>
      </c>
      <c r="N8" s="34" t="s">
        <v>3</v>
      </c>
      <c r="O8" s="35"/>
      <c r="P8" s="36"/>
    </row>
    <row r="9" spans="1:19" s="11" customFormat="1" ht="81.599999999999994" customHeight="1" x14ac:dyDescent="0.25">
      <c r="A9" s="32"/>
      <c r="B9" s="32"/>
      <c r="C9" s="32"/>
      <c r="D9" s="32"/>
      <c r="E9" s="26">
        <v>2022</v>
      </c>
      <c r="F9" s="26">
        <v>2023</v>
      </c>
      <c r="G9" s="26">
        <v>2024</v>
      </c>
      <c r="H9" s="26">
        <v>2022</v>
      </c>
      <c r="I9" s="26">
        <v>2023</v>
      </c>
      <c r="J9" s="26">
        <v>2024</v>
      </c>
      <c r="K9" s="32"/>
      <c r="L9" s="32"/>
      <c r="M9" s="32"/>
      <c r="N9" s="27" t="s">
        <v>11</v>
      </c>
      <c r="O9" s="27" t="s">
        <v>15</v>
      </c>
      <c r="P9" s="27" t="s">
        <v>18</v>
      </c>
    </row>
    <row r="10" spans="1:19" s="13" customFormat="1" ht="15.4" customHeight="1" x14ac:dyDescent="0.25">
      <c r="A10" s="26"/>
      <c r="B10" s="12">
        <v>1</v>
      </c>
      <c r="C10" s="12">
        <v>2</v>
      </c>
      <c r="D10" s="12" t="s">
        <v>24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 t="s">
        <v>25</v>
      </c>
      <c r="L10" s="12" t="s">
        <v>26</v>
      </c>
      <c r="M10" s="12" t="s">
        <v>27</v>
      </c>
      <c r="N10" s="6" t="s">
        <v>12</v>
      </c>
      <c r="O10" s="6" t="s">
        <v>7</v>
      </c>
      <c r="P10" s="6" t="s">
        <v>13</v>
      </c>
    </row>
    <row r="11" spans="1:19" s="13" customFormat="1" x14ac:dyDescent="0.25">
      <c r="A11" s="17">
        <v>1</v>
      </c>
      <c r="B11" s="18" t="s">
        <v>9</v>
      </c>
      <c r="C11" s="23">
        <v>-31.77</v>
      </c>
      <c r="D11" s="23">
        <f t="shared" ref="D11:D20" si="0">C11</f>
        <v>-31.77</v>
      </c>
      <c r="E11" s="2">
        <v>1.0474000000000001</v>
      </c>
      <c r="F11" s="2">
        <v>1.0546</v>
      </c>
      <c r="G11" s="2">
        <v>1.0628</v>
      </c>
      <c r="H11" s="37">
        <v>1</v>
      </c>
      <c r="I11" s="37">
        <v>1</v>
      </c>
      <c r="J11" s="37">
        <v>1</v>
      </c>
      <c r="K11" s="24">
        <f>D11*E11*H11</f>
        <v>-33.275898000000005</v>
      </c>
      <c r="L11" s="24">
        <f>D11*E11*F11*I11</f>
        <v>-35.092762030800003</v>
      </c>
      <c r="M11" s="24">
        <f>D11*E11*F11*G11*J11</f>
        <v>-37.296587486334239</v>
      </c>
      <c r="N11" s="19">
        <f>K11/D11*100</f>
        <v>104.74000000000001</v>
      </c>
      <c r="O11" s="19">
        <f>L11/K11*100</f>
        <v>105.46</v>
      </c>
      <c r="P11" s="19">
        <f>M11/L11*100</f>
        <v>106.28</v>
      </c>
    </row>
    <row r="12" spans="1:19" ht="52.15" customHeight="1" x14ac:dyDescent="0.25">
      <c r="A12" s="5">
        <v>2</v>
      </c>
      <c r="B12" s="4" t="s">
        <v>10</v>
      </c>
      <c r="C12" s="24">
        <v>234.71899999999999</v>
      </c>
      <c r="D12" s="23">
        <f t="shared" si="0"/>
        <v>234.71899999999999</v>
      </c>
      <c r="E12" s="2">
        <v>1.0474000000000001</v>
      </c>
      <c r="F12" s="2">
        <v>1.0546</v>
      </c>
      <c r="G12" s="2">
        <v>1.0628</v>
      </c>
      <c r="H12" s="37">
        <v>1</v>
      </c>
      <c r="I12" s="37">
        <v>1</v>
      </c>
      <c r="J12" s="37">
        <v>1</v>
      </c>
      <c r="K12" s="24">
        <f t="shared" ref="K12:K20" si="1">D12*E12*H12</f>
        <v>245.84468060000003</v>
      </c>
      <c r="L12" s="24">
        <f t="shared" ref="L12:L20" si="2">D12*E12*F12*I12</f>
        <v>259.26780016076003</v>
      </c>
      <c r="M12" s="24">
        <f t="shared" ref="M12:M20" si="3">D12*E12*F12*G12*J12</f>
        <v>275.54981801085574</v>
      </c>
      <c r="N12" s="19">
        <f t="shared" ref="N12:N21" si="4">K12/D12*100</f>
        <v>104.74000000000001</v>
      </c>
      <c r="O12" s="19">
        <f t="shared" ref="O12:P21" si="5">L12/K12*100</f>
        <v>105.46</v>
      </c>
      <c r="P12" s="19">
        <f t="shared" si="5"/>
        <v>106.28</v>
      </c>
      <c r="Q12" s="14"/>
      <c r="S12" s="14"/>
    </row>
    <row r="13" spans="1:19" ht="52.15" customHeight="1" x14ac:dyDescent="0.25">
      <c r="A13" s="17">
        <v>3</v>
      </c>
      <c r="B13" s="20" t="s">
        <v>28</v>
      </c>
      <c r="C13" s="24">
        <v>0.10299999999999999</v>
      </c>
      <c r="D13" s="23">
        <f t="shared" si="0"/>
        <v>0.10299999999999999</v>
      </c>
      <c r="E13" s="2">
        <v>1.0846</v>
      </c>
      <c r="F13" s="2">
        <v>1.0889</v>
      </c>
      <c r="G13" s="2">
        <v>1.0952</v>
      </c>
      <c r="H13" s="37">
        <v>1</v>
      </c>
      <c r="I13" s="37">
        <v>1</v>
      </c>
      <c r="J13" s="37">
        <v>1</v>
      </c>
      <c r="K13" s="24">
        <f t="shared" si="1"/>
        <v>0.11171379999999999</v>
      </c>
      <c r="L13" s="24">
        <f t="shared" si="2"/>
        <v>0.12164515681999999</v>
      </c>
      <c r="M13" s="24">
        <f t="shared" si="3"/>
        <v>0.13322577574926397</v>
      </c>
      <c r="N13" s="19">
        <f t="shared" si="4"/>
        <v>108.46000000000001</v>
      </c>
      <c r="O13" s="19">
        <f t="shared" si="5"/>
        <v>108.89</v>
      </c>
      <c r="P13" s="19">
        <f t="shared" si="5"/>
        <v>109.52</v>
      </c>
      <c r="Q13" s="14"/>
      <c r="S13" s="14"/>
    </row>
    <row r="14" spans="1:19" ht="52.15" customHeight="1" x14ac:dyDescent="0.25">
      <c r="A14" s="5">
        <v>4</v>
      </c>
      <c r="B14" s="20" t="s">
        <v>29</v>
      </c>
      <c r="C14" s="24">
        <v>3.75</v>
      </c>
      <c r="D14" s="23">
        <f t="shared" si="0"/>
        <v>3.75</v>
      </c>
      <c r="E14" s="2">
        <v>1.0846</v>
      </c>
      <c r="F14" s="2">
        <v>1.0889</v>
      </c>
      <c r="G14" s="2">
        <v>1.0952</v>
      </c>
      <c r="H14" s="37">
        <v>1</v>
      </c>
      <c r="I14" s="37">
        <v>1</v>
      </c>
      <c r="J14" s="37">
        <v>1</v>
      </c>
      <c r="K14" s="24">
        <f t="shared" si="1"/>
        <v>4.0672499999999996</v>
      </c>
      <c r="L14" s="24">
        <f t="shared" si="2"/>
        <v>4.4288285249999992</v>
      </c>
      <c r="M14" s="24">
        <f t="shared" si="3"/>
        <v>4.8504530005799991</v>
      </c>
      <c r="N14" s="19">
        <f t="shared" si="4"/>
        <v>108.45999999999998</v>
      </c>
      <c r="O14" s="19">
        <f t="shared" si="5"/>
        <v>108.89</v>
      </c>
      <c r="P14" s="19">
        <f t="shared" si="5"/>
        <v>109.52</v>
      </c>
      <c r="Q14" s="14"/>
      <c r="S14" s="14"/>
    </row>
    <row r="15" spans="1:19" ht="35.25" customHeight="1" x14ac:dyDescent="0.25">
      <c r="A15" s="17">
        <v>5</v>
      </c>
      <c r="B15" s="4" t="s">
        <v>16</v>
      </c>
      <c r="C15" s="24">
        <v>13.65</v>
      </c>
      <c r="D15" s="23">
        <f t="shared" si="0"/>
        <v>13.65</v>
      </c>
      <c r="E15" s="2">
        <v>1.048</v>
      </c>
      <c r="F15" s="2">
        <v>1.04</v>
      </c>
      <c r="G15" s="2">
        <v>1.04</v>
      </c>
      <c r="H15" s="37">
        <v>1</v>
      </c>
      <c r="I15" s="37">
        <v>1</v>
      </c>
      <c r="J15" s="37">
        <v>1</v>
      </c>
      <c r="K15" s="24">
        <f t="shared" si="1"/>
        <v>14.305200000000001</v>
      </c>
      <c r="L15" s="24">
        <f t="shared" si="2"/>
        <v>14.877408000000001</v>
      </c>
      <c r="M15" s="24">
        <f t="shared" si="3"/>
        <v>15.472504320000001</v>
      </c>
      <c r="N15" s="19">
        <f t="shared" si="4"/>
        <v>104.80000000000001</v>
      </c>
      <c r="O15" s="19">
        <f t="shared" si="5"/>
        <v>104</v>
      </c>
      <c r="P15" s="19">
        <f t="shared" si="5"/>
        <v>104</v>
      </c>
      <c r="Q15" s="14"/>
      <c r="S15" s="14"/>
    </row>
    <row r="16" spans="1:19" ht="47.25" x14ac:dyDescent="0.25">
      <c r="A16" s="17">
        <v>6</v>
      </c>
      <c r="B16" s="38" t="s">
        <v>30</v>
      </c>
      <c r="C16" s="24">
        <v>0.04</v>
      </c>
      <c r="D16" s="23">
        <f t="shared" si="0"/>
        <v>0.04</v>
      </c>
      <c r="E16" s="2">
        <v>1.048</v>
      </c>
      <c r="F16" s="2">
        <v>1.04</v>
      </c>
      <c r="G16" s="2">
        <v>1.04</v>
      </c>
      <c r="H16" s="37">
        <v>1</v>
      </c>
      <c r="I16" s="37">
        <v>1</v>
      </c>
      <c r="J16" s="37">
        <v>1</v>
      </c>
      <c r="K16" s="24">
        <f t="shared" si="1"/>
        <v>4.1920000000000006E-2</v>
      </c>
      <c r="L16" s="24">
        <f t="shared" si="2"/>
        <v>4.3596800000000005E-2</v>
      </c>
      <c r="M16" s="24">
        <f t="shared" si="3"/>
        <v>4.5340672000000005E-2</v>
      </c>
      <c r="N16" s="19">
        <f t="shared" si="4"/>
        <v>104.80000000000001</v>
      </c>
      <c r="O16" s="19">
        <f t="shared" si="5"/>
        <v>104</v>
      </c>
      <c r="P16" s="19">
        <f t="shared" si="5"/>
        <v>104</v>
      </c>
      <c r="Q16" s="14"/>
      <c r="S16" s="14"/>
    </row>
    <row r="17" spans="1:19" s="15" customFormat="1" ht="47.25" x14ac:dyDescent="0.25">
      <c r="A17" s="39">
        <v>7</v>
      </c>
      <c r="B17" s="20" t="s">
        <v>31</v>
      </c>
      <c r="C17" s="24">
        <v>3.69</v>
      </c>
      <c r="D17" s="23">
        <f t="shared" si="0"/>
        <v>3.69</v>
      </c>
      <c r="E17" s="2">
        <v>1.048</v>
      </c>
      <c r="F17" s="2">
        <v>1.04</v>
      </c>
      <c r="G17" s="2">
        <v>1.04</v>
      </c>
      <c r="H17" s="37">
        <v>1</v>
      </c>
      <c r="I17" s="37">
        <v>1</v>
      </c>
      <c r="J17" s="37">
        <v>1</v>
      </c>
      <c r="K17" s="24">
        <f t="shared" si="1"/>
        <v>3.8671199999999999</v>
      </c>
      <c r="L17" s="24">
        <f t="shared" si="2"/>
        <v>4.0218048</v>
      </c>
      <c r="M17" s="24">
        <f t="shared" si="3"/>
        <v>4.1826769920000002</v>
      </c>
      <c r="N17" s="19">
        <f t="shared" si="4"/>
        <v>104.80000000000001</v>
      </c>
      <c r="O17" s="19">
        <f t="shared" si="5"/>
        <v>104</v>
      </c>
      <c r="P17" s="19">
        <f t="shared" si="5"/>
        <v>104</v>
      </c>
      <c r="Q17" s="16"/>
      <c r="S17" s="16"/>
    </row>
    <row r="18" spans="1:19" ht="48.75" customHeight="1" x14ac:dyDescent="0.25">
      <c r="A18" s="17">
        <v>8</v>
      </c>
      <c r="B18" s="40" t="s">
        <v>32</v>
      </c>
      <c r="C18" s="24">
        <v>5.4569999999999999</v>
      </c>
      <c r="D18" s="23">
        <f t="shared" si="0"/>
        <v>5.4569999999999999</v>
      </c>
      <c r="E18" s="2">
        <v>1.048</v>
      </c>
      <c r="F18" s="2">
        <v>1.04</v>
      </c>
      <c r="G18" s="2">
        <v>1.04</v>
      </c>
      <c r="H18" s="37">
        <v>1</v>
      </c>
      <c r="I18" s="37">
        <v>1</v>
      </c>
      <c r="J18" s="37">
        <v>1</v>
      </c>
      <c r="K18" s="24">
        <f t="shared" si="1"/>
        <v>5.7189360000000002</v>
      </c>
      <c r="L18" s="24">
        <f t="shared" si="2"/>
        <v>5.9476934400000001</v>
      </c>
      <c r="M18" s="24">
        <f t="shared" si="3"/>
        <v>6.1856011776000006</v>
      </c>
      <c r="N18" s="19">
        <f t="shared" si="4"/>
        <v>104.80000000000001</v>
      </c>
      <c r="O18" s="19">
        <f t="shared" si="5"/>
        <v>104</v>
      </c>
      <c r="P18" s="19">
        <f t="shared" si="5"/>
        <v>104</v>
      </c>
    </row>
    <row r="19" spans="1:19" ht="50.25" customHeight="1" x14ac:dyDescent="0.25">
      <c r="A19" s="17">
        <v>9</v>
      </c>
      <c r="B19" s="38" t="s">
        <v>33</v>
      </c>
      <c r="C19" s="24">
        <v>6.4580000000000002</v>
      </c>
      <c r="D19" s="23">
        <f t="shared" si="0"/>
        <v>6.4580000000000002</v>
      </c>
      <c r="E19" s="2">
        <v>1.048</v>
      </c>
      <c r="F19" s="2">
        <v>1.04</v>
      </c>
      <c r="G19" s="2">
        <v>1.04</v>
      </c>
      <c r="H19" s="37">
        <v>1</v>
      </c>
      <c r="I19" s="37">
        <v>1</v>
      </c>
      <c r="J19" s="37">
        <v>1</v>
      </c>
      <c r="K19" s="24">
        <f t="shared" si="1"/>
        <v>6.7679840000000002</v>
      </c>
      <c r="L19" s="24">
        <f t="shared" si="2"/>
        <v>7.0387033600000004</v>
      </c>
      <c r="M19" s="24">
        <f t="shared" si="3"/>
        <v>7.3202514944000008</v>
      </c>
      <c r="N19" s="19">
        <f t="shared" si="4"/>
        <v>104.80000000000001</v>
      </c>
      <c r="O19" s="19">
        <f t="shared" si="5"/>
        <v>104</v>
      </c>
      <c r="P19" s="19">
        <f t="shared" si="5"/>
        <v>104</v>
      </c>
    </row>
    <row r="20" spans="1:19" ht="62.25" customHeight="1" x14ac:dyDescent="0.25">
      <c r="A20" s="5">
        <v>10</v>
      </c>
      <c r="B20" s="20" t="s">
        <v>34</v>
      </c>
      <c r="C20" s="24">
        <v>1.5469999999999999</v>
      </c>
      <c r="D20" s="23">
        <f t="shared" si="0"/>
        <v>1.5469999999999999</v>
      </c>
      <c r="E20" s="2">
        <v>1.048</v>
      </c>
      <c r="F20" s="2">
        <v>1.04</v>
      </c>
      <c r="G20" s="2">
        <v>1.04</v>
      </c>
      <c r="H20" s="37">
        <v>1</v>
      </c>
      <c r="I20" s="37">
        <v>1</v>
      </c>
      <c r="J20" s="37">
        <v>1</v>
      </c>
      <c r="K20" s="24">
        <f t="shared" si="1"/>
        <v>1.621256</v>
      </c>
      <c r="L20" s="24">
        <f t="shared" si="2"/>
        <v>1.68610624</v>
      </c>
      <c r="M20" s="24">
        <f t="shared" si="3"/>
        <v>1.7535504896</v>
      </c>
      <c r="N20" s="19">
        <f t="shared" si="4"/>
        <v>104.80000000000001</v>
      </c>
      <c r="O20" s="19">
        <f t="shared" si="5"/>
        <v>104</v>
      </c>
      <c r="P20" s="19">
        <f t="shared" si="5"/>
        <v>104</v>
      </c>
    </row>
    <row r="21" spans="1:19" ht="15.4" customHeight="1" x14ac:dyDescent="0.25">
      <c r="A21" s="21"/>
      <c r="B21" s="7" t="s">
        <v>4</v>
      </c>
      <c r="C21" s="25">
        <f>SUM(C11:C20)</f>
        <v>237.64399999999998</v>
      </c>
      <c r="D21" s="25">
        <f>SUM(D11:D20)</f>
        <v>237.64399999999998</v>
      </c>
      <c r="E21" s="9">
        <v>1.036</v>
      </c>
      <c r="F21" s="9">
        <v>1.04</v>
      </c>
      <c r="G21" s="9">
        <v>1.04</v>
      </c>
      <c r="H21" s="22">
        <v>1</v>
      </c>
      <c r="I21" s="22">
        <v>1</v>
      </c>
      <c r="J21" s="22">
        <v>1</v>
      </c>
      <c r="K21" s="25">
        <f>SUM(K11:K20)</f>
        <v>249.07016240000004</v>
      </c>
      <c r="L21" s="25">
        <f>SUM(L11:L20)</f>
        <v>262.34082445178007</v>
      </c>
      <c r="M21" s="25">
        <f>SUM(M11:M20)</f>
        <v>278.19683444645074</v>
      </c>
      <c r="N21" s="8">
        <f t="shared" si="4"/>
        <v>104.80810052010574</v>
      </c>
      <c r="O21" s="8">
        <f t="shared" si="5"/>
        <v>105.32808182397524</v>
      </c>
      <c r="P21" s="8">
        <f t="shared" si="5"/>
        <v>106.04404976915254</v>
      </c>
    </row>
    <row r="22" spans="1:19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9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9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9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9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9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</sheetData>
  <mergeCells count="13">
    <mergeCell ref="N8:P8"/>
    <mergeCell ref="L1:O1"/>
    <mergeCell ref="M2:O2"/>
    <mergeCell ref="A4:O4"/>
    <mergeCell ref="C8:C9"/>
    <mergeCell ref="K8:K9"/>
    <mergeCell ref="L8:L9"/>
    <mergeCell ref="A8:A9"/>
    <mergeCell ref="B8:B9"/>
    <mergeCell ref="D8:D9"/>
    <mergeCell ref="E8:G8"/>
    <mergeCell ref="H8:J8"/>
    <mergeCell ref="M8:M9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готово</vt:lpstr>
    </vt:vector>
  </TitlesOfParts>
  <Company>Администрация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ФинУпр</cp:lastModifiedBy>
  <cp:lastPrinted>2020-11-13T16:43:23Z</cp:lastPrinted>
  <dcterms:created xsi:type="dcterms:W3CDTF">2016-11-07T10:45:45Z</dcterms:created>
  <dcterms:modified xsi:type="dcterms:W3CDTF">2021-11-06T08:00:09Z</dcterms:modified>
</cp:coreProperties>
</file>